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2" sheetId="2" r:id="rId1"/>
    <sheet name="план" sheetId="3" r:id="rId2"/>
  </sheets>
  <calcPr calcId="125725" refMode="R1C1"/>
</workbook>
</file>

<file path=xl/calcChain.xml><?xml version="1.0" encoding="utf-8"?>
<calcChain xmlns="http://schemas.openxmlformats.org/spreadsheetml/2006/main">
  <c r="F23" i="3"/>
  <c r="F22"/>
  <c r="F21"/>
  <c r="E20"/>
  <c r="E24" s="1"/>
  <c r="F19"/>
  <c r="F18"/>
  <c r="F17"/>
  <c r="F16"/>
  <c r="F15"/>
  <c r="F14"/>
  <c r="F13"/>
  <c r="F12"/>
  <c r="E12"/>
  <c r="F11"/>
  <c r="F10"/>
  <c r="F20" s="1"/>
  <c r="F24" s="1"/>
  <c r="D8" i="2" l="1"/>
</calcChain>
</file>

<file path=xl/sharedStrings.xml><?xml version="1.0" encoding="utf-8"?>
<sst xmlns="http://schemas.openxmlformats.org/spreadsheetml/2006/main" count="164" uniqueCount="122">
  <si>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</si>
  <si>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</si>
  <si>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</si>
  <si>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</si>
  <si>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</si>
  <si>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</si>
  <si>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</si>
  <si>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</si>
  <si>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</si>
  <si>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6</t>
  </si>
  <si>
    <t>Договор на внутригазовое обслуживание</t>
  </si>
  <si>
    <t>9</t>
  </si>
  <si>
    <t>10</t>
  </si>
  <si>
    <t>Аварийное обслуживание</t>
  </si>
  <si>
    <t>Канализация</t>
  </si>
  <si>
    <t>Количество месяцев в отчетном периоде</t>
  </si>
  <si>
    <t>Утверждаю</t>
  </si>
  <si>
    <t>__________________  Косьяненко Е.Ю.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</si>
  <si>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</si>
  <si>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</si>
  <si>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</si>
  <si>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</si>
  <si>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</si>
  <si>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</si>
  <si>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</si>
  <si>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</si>
  <si>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</si>
  <si>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</si>
  <si>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</si>
  <si>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</si>
  <si>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</si>
  <si>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</si>
  <si>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</si>
  <si>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</si>
  <si>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</si>
  <si>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</si>
  <si>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</si>
  <si>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Система ГВС</t>
  </si>
  <si>
    <t>Инженерные сети (регламентные работы ,резерв на аварийное обслуживание)</t>
  </si>
  <si>
    <t>Обследование ВДГО</t>
  </si>
  <si>
    <t>Договор на обслуживание вентканалов</t>
  </si>
  <si>
    <t>Обследование вентканалов</t>
  </si>
  <si>
    <t>Дератизация</t>
  </si>
  <si>
    <t>Дезенфекция МОП спец .средствами</t>
  </si>
  <si>
    <t>Уборка территории с асфальтовым покрытием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</si>
  <si>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</si>
  <si>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</si>
  <si>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</si>
  <si>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 xml:space="preserve">СОИ ГВС МОП </t>
  </si>
  <si>
    <t>Получена оплата за отчетный период на сумму</t>
  </si>
  <si>
    <t>шт.</t>
  </si>
  <si>
    <t>руб</t>
  </si>
  <si>
    <t>Полезная площадь</t>
  </si>
  <si>
    <t>усл</t>
  </si>
  <si>
    <t>кв.</t>
  </si>
  <si>
    <t>шт</t>
  </si>
  <si>
    <t>м2/мес</t>
  </si>
  <si>
    <t xml:space="preserve">Содержание придомовой территории </t>
  </si>
  <si>
    <t>7</t>
  </si>
  <si>
    <t>Уборка контейнерной площадки</t>
  </si>
  <si>
    <t>ВСЕГО с СОИ</t>
  </si>
  <si>
    <t>Согласно ПП РФ №290(п.23/1-4)</t>
  </si>
  <si>
    <t>8</t>
  </si>
  <si>
    <t>акты</t>
  </si>
  <si>
    <t>Исполнитель__________________</t>
  </si>
  <si>
    <t>ФИНАНСОВЫЙ РЕЗУЛЬТАТ</t>
  </si>
  <si>
    <t>Ген.директор ООО "Мастер- Сервис"</t>
  </si>
  <si>
    <t>Санитарное содержание территории без асфальтового покрытия</t>
  </si>
  <si>
    <t xml:space="preserve">Ген. директор ООО "Мастер-Сервис" </t>
  </si>
  <si>
    <t>_________________ Косьяненко  Е.Ю.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</si>
  <si>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</si>
  <si>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</si>
  <si>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</si>
  <si>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</si>
  <si>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</si>
  <si>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Содержание работ</t>
  </si>
  <si>
    <t>Ед. изм.</t>
  </si>
  <si>
    <t>тариф</t>
  </si>
  <si>
    <t>Стоимость руб</t>
  </si>
  <si>
    <t>Выполнение стандартов управления  МКД (расходы на управление)</t>
  </si>
  <si>
    <t>Согласно Правилам,утвержденным  ПП РФ от 15.05.2013г № 416 (Раздел II)ПОСТОЯННО</t>
  </si>
  <si>
    <t>м2 площади</t>
  </si>
  <si>
    <t>Услуга РЦ , ведение сайтов УК и ГИС ЖКХ</t>
  </si>
  <si>
    <t>Ведение паспортного учета, печать квитанций и абонентское обслуживание(3% от стоимости  всей квитанции ЖКУ)</t>
  </si>
  <si>
    <t>Работы по содержанию и ремонту  систем  инженерно-технического обеспечения МОП</t>
  </si>
  <si>
    <t>Согласно Перечню, утвержденному ПП РФ от 03.04.2013г №290(пп.1-20, за искл. Пп.7/8.7/9) ПОСТОЯННО</t>
  </si>
  <si>
    <t xml:space="preserve">Аварийное - диспетчерское обслуживание </t>
  </si>
  <si>
    <t>Согласно Перечню, утвержденному ПП РФ от 15.05.2013г №416  (Раздел IV)  КРУГЛОСУТОЧНО</t>
  </si>
  <si>
    <t>Техническое обслуживание внутридомового газового оборудования</t>
  </si>
  <si>
    <t>Согласно Перечню, утвержденному ПП РФ от 03.04.2013г №290 (пп. 1-20, за искл. Пп7/8, 7/9) ПОСТОЯННО</t>
  </si>
  <si>
    <t>Работы по содержанию земельного участка  и благоустройства.</t>
  </si>
  <si>
    <t>Согласно Перечню, утвержденному ПП РФ от 03.04.2013г №290 (пп. 24,25)в ручную.</t>
  </si>
  <si>
    <t>Дератизация и дизенсекция</t>
  </si>
  <si>
    <t>Согласно Перечню, утвержденному ПП РФ от 03.04.2013г №290 (п. 23/5)</t>
  </si>
  <si>
    <t>Обслуживание дымоходов и вентканалов</t>
  </si>
  <si>
    <t>Согласно Перечню, утвержденному ПП РФ от 03.04.2013г №290 (п. 15)</t>
  </si>
  <si>
    <t>Работы по содержанию помещений, входящих в состав общего имущества в МКД</t>
  </si>
  <si>
    <t>Согласно Перечню, утвержденному ПП РФ от 03.04.2013г №290 (п. 23/1-4) По доп. Решению собственников.</t>
  </si>
  <si>
    <t>Работы по содержанию и текущему ремонту конструктивных элементов  здания</t>
  </si>
  <si>
    <t>Итого  работ (услуг)необходимо  выполнить в соответствии с требованиями  законодательства РФ в 2022г</t>
  </si>
  <si>
    <t>СОИ ГВС  на МОП</t>
  </si>
  <si>
    <t>итого с ресурсами на СОИ</t>
  </si>
  <si>
    <t>Подписи сторон:</t>
  </si>
  <si>
    <t xml:space="preserve"> Представитель МКД ____________</t>
  </si>
  <si>
    <t>Исполнитель  экономист УК _______________</t>
  </si>
  <si>
    <t>Обработка тротуаров и дороги пескосолянной смесью</t>
  </si>
  <si>
    <t>Вывоз не бытового мусора</t>
  </si>
  <si>
    <t>м3</t>
  </si>
  <si>
    <t>Услуги спецтехники (Трактор)</t>
  </si>
  <si>
    <t xml:space="preserve"> г.Тула , ул.Пузакова  , д.8 за  2022 года, с августа</t>
  </si>
  <si>
    <t>Подготовка документов  о технологическом подключении</t>
  </si>
  <si>
    <t>Ремонт кровли кв,32,55,,68</t>
  </si>
  <si>
    <t>Обрезка кустарников</t>
  </si>
  <si>
    <t>м.п</t>
  </si>
  <si>
    <t>Установка дверных приборов  (проушины)</t>
  </si>
  <si>
    <t>Замена неисправных навесных замков</t>
  </si>
  <si>
    <t>Задолженнность на 01.01.2023 г</t>
  </si>
  <si>
    <t>Оплачены работы  (услуги) 2022г</t>
  </si>
  <si>
    <t>Проверка дымовентканалов по заявкам жителей (кв.22)</t>
  </si>
  <si>
    <t>Долг СП перед УК в сумме руб на 01.01.2023г</t>
  </si>
  <si>
    <t>План    работ (услуг ) согласно  договора управления  на  2023 год</t>
  </si>
  <si>
    <t>МКД  адрес: Пузакова  , дом 8</t>
  </si>
</sst>
</file>

<file path=xl/styles.xml><?xml version="1.0" encoding="utf-8"?>
<styleSheet xmlns="http://schemas.openxmlformats.org/spreadsheetml/2006/main">
  <numFmts count="3">
    <numFmt numFmtId="164" formatCode="_-* #,##0.00&quot;р.&quot;_-;\-* #,##0.00&quot;р.&quot;_-;_-* &quot;-&quot;??&quot;р.&quot;_-;_-@_-"/>
    <numFmt numFmtId="165" formatCode="#,##0.000"/>
    <numFmt numFmtId="166" formatCode="0.000"/>
  </numFmts>
  <fonts count="3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sz val="9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0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0" fontId="10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165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/>
    </xf>
    <xf numFmtId="165" fontId="11" fillId="4" borderId="5" xfId="0" applyNumberFormat="1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horizontal="center" vertical="center"/>
    </xf>
    <xf numFmtId="2" fontId="10" fillId="0" borderId="0" xfId="0" applyNumberFormat="1" applyFont="1" applyFill="1" applyBorder="1"/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49" fontId="11" fillId="0" borderId="5" xfId="0" applyNumberFormat="1" applyFont="1" applyBorder="1" applyAlignment="1">
      <alignment horizontal="right" vertical="center" wrapText="1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/>
    <xf numFmtId="3" fontId="8" fillId="0" borderId="5" xfId="0" applyNumberFormat="1" applyFont="1" applyBorder="1"/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164" fontId="7" fillId="3" borderId="5" xfId="1" applyFont="1" applyFill="1" applyBorder="1" applyAlignment="1">
      <alignment vertical="center" wrapText="1"/>
    </xf>
    <xf numFmtId="16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16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4" fontId="8" fillId="5" borderId="5" xfId="0" applyNumberFormat="1" applyFont="1" applyFill="1" applyBorder="1"/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4" fontId="8" fillId="5" borderId="5" xfId="0" applyNumberFormat="1" applyFont="1" applyFill="1" applyBorder="1" applyAlignment="1"/>
    <xf numFmtId="4" fontId="8" fillId="3" borderId="5" xfId="0" applyNumberFormat="1" applyFont="1" applyFill="1" applyBorder="1"/>
    <xf numFmtId="2" fontId="10" fillId="0" borderId="5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vertical="center" wrapText="1"/>
    </xf>
    <xf numFmtId="4" fontId="7" fillId="0" borderId="5" xfId="0" applyNumberFormat="1" applyFont="1" applyBorder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49" fontId="11" fillId="0" borderId="4" xfId="0" applyNumberFormat="1" applyFont="1" applyBorder="1" applyAlignment="1">
      <alignment horizontal="right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2" fontId="10" fillId="0" borderId="7" xfId="0" applyNumberFormat="1" applyFont="1" applyFill="1" applyBorder="1"/>
    <xf numFmtId="4" fontId="10" fillId="3" borderId="5" xfId="0" applyNumberFormat="1" applyFont="1" applyFill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 wrapText="1"/>
    </xf>
    <xf numFmtId="3" fontId="10" fillId="3" borderId="5" xfId="0" applyNumberFormat="1" applyFont="1" applyFill="1" applyBorder="1" applyAlignment="1">
      <alignment horizontal="center" vertical="center"/>
    </xf>
    <xf numFmtId="165" fontId="16" fillId="0" borderId="5" xfId="0" applyNumberFormat="1" applyFont="1" applyBorder="1" applyAlignment="1">
      <alignment horizontal="center" vertical="center"/>
    </xf>
    <xf numFmtId="0" fontId="11" fillId="0" borderId="0" xfId="0" applyFont="1"/>
    <xf numFmtId="4" fontId="18" fillId="3" borderId="5" xfId="0" applyNumberFormat="1" applyFont="1" applyFill="1" applyBorder="1" applyAlignment="1">
      <alignment horizontal="center" vertical="center"/>
    </xf>
    <xf numFmtId="4" fontId="18" fillId="3" borderId="5" xfId="0" applyNumberFormat="1" applyFont="1" applyFill="1" applyBorder="1" applyAlignment="1">
      <alignment horizontal="right" vertical="center"/>
    </xf>
    <xf numFmtId="2" fontId="9" fillId="0" borderId="5" xfId="0" applyNumberFormat="1" applyFont="1" applyBorder="1" applyAlignment="1">
      <alignment horizontal="right"/>
    </xf>
    <xf numFmtId="165" fontId="10" fillId="0" borderId="5" xfId="0" applyNumberFormat="1" applyFont="1" applyBorder="1" applyAlignment="1">
      <alignment vertical="center"/>
    </xf>
    <xf numFmtId="2" fontId="2" fillId="0" borderId="5" xfId="0" applyNumberFormat="1" applyFont="1" applyBorder="1" applyAlignment="1">
      <alignment vertical="center"/>
    </xf>
    <xf numFmtId="2" fontId="0" fillId="0" borderId="5" xfId="0" applyNumberFormat="1" applyBorder="1" applyAlignment="1">
      <alignment horizontal="right" vertical="center"/>
    </xf>
    <xf numFmtId="2" fontId="2" fillId="0" borderId="5" xfId="0" applyNumberFormat="1" applyFont="1" applyBorder="1" applyAlignment="1">
      <alignment horizontal="right" vertical="center"/>
    </xf>
    <xf numFmtId="0" fontId="0" fillId="0" borderId="0" xfId="0" applyAlignment="1"/>
    <xf numFmtId="0" fontId="9" fillId="0" borderId="0" xfId="0" applyFont="1" applyAlignment="1"/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4" fontId="10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" fontId="11" fillId="0" borderId="0" xfId="0" applyNumberFormat="1" applyFont="1" applyAlignment="1">
      <alignment horizontal="right" wrapText="1"/>
    </xf>
    <xf numFmtId="4" fontId="0" fillId="0" borderId="0" xfId="0" applyNumberFormat="1" applyAlignment="1"/>
    <xf numFmtId="0" fontId="16" fillId="0" borderId="0" xfId="0" applyFont="1" applyBorder="1" applyAlignment="1">
      <alignment horizontal="right" wrapText="1"/>
    </xf>
    <xf numFmtId="0" fontId="10" fillId="0" borderId="0" xfId="0" applyFont="1" applyBorder="1" applyAlignment="1"/>
    <xf numFmtId="3" fontId="11" fillId="0" borderId="0" xfId="0" applyNumberFormat="1" applyFont="1" applyBorder="1" applyAlignment="1">
      <alignment horizontal="right"/>
    </xf>
    <xf numFmtId="0" fontId="20" fillId="0" borderId="5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 wrapText="1"/>
    </xf>
    <xf numFmtId="2" fontId="23" fillId="3" borderId="5" xfId="0" applyNumberFormat="1" applyFont="1" applyFill="1" applyBorder="1" applyAlignment="1">
      <alignment horizontal="center" vertical="center" wrapText="1"/>
    </xf>
    <xf numFmtId="4" fontId="21" fillId="3" borderId="5" xfId="0" applyNumberFormat="1" applyFont="1" applyFill="1" applyBorder="1" applyAlignment="1">
      <alignment horizontal="center" vertical="center" wrapText="1"/>
    </xf>
    <xf numFmtId="0" fontId="24" fillId="0" borderId="5" xfId="0" applyFont="1" applyBorder="1" applyAlignment="1">
      <alignment horizontal="left" vertical="center" wrapText="1"/>
    </xf>
    <xf numFmtId="166" fontId="25" fillId="3" borderId="5" xfId="0" applyNumberFormat="1" applyFont="1" applyFill="1" applyBorder="1" applyAlignment="1">
      <alignment horizontal="center" vertical="center"/>
    </xf>
    <xf numFmtId="0" fontId="24" fillId="0" borderId="5" xfId="0" applyFont="1" applyBorder="1" applyAlignment="1">
      <alignment horizontal="right"/>
    </xf>
    <xf numFmtId="4" fontId="21" fillId="3" borderId="5" xfId="0" applyNumberFormat="1" applyFont="1" applyFill="1" applyBorder="1" applyAlignment="1">
      <alignment horizontal="center" vertical="center"/>
    </xf>
    <xf numFmtId="0" fontId="26" fillId="0" borderId="5" xfId="0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27" fillId="3" borderId="5" xfId="0" applyFont="1" applyFill="1" applyBorder="1" applyAlignment="1">
      <alignment vertical="center"/>
    </xf>
    <xf numFmtId="0" fontId="18" fillId="3" borderId="5" xfId="0" applyFont="1" applyFill="1" applyBorder="1" applyAlignment="1">
      <alignment horizontal="center" vertical="center"/>
    </xf>
    <xf numFmtId="4" fontId="24" fillId="3" borderId="5" xfId="0" applyNumberFormat="1" applyFont="1" applyFill="1" applyBorder="1" applyAlignment="1">
      <alignment vertical="center"/>
    </xf>
    <xf numFmtId="4" fontId="24" fillId="3" borderId="5" xfId="0" applyNumberFormat="1" applyFont="1" applyFill="1" applyBorder="1" applyAlignment="1">
      <alignment horizontal="right" vertical="center"/>
    </xf>
    <xf numFmtId="4" fontId="24" fillId="3" borderId="5" xfId="0" applyNumberFormat="1" applyFont="1" applyFill="1" applyBorder="1" applyAlignment="1">
      <alignment horizontal="center" vertical="center"/>
    </xf>
    <xf numFmtId="0" fontId="26" fillId="0" borderId="8" xfId="0" applyFont="1" applyBorder="1" applyAlignment="1"/>
    <xf numFmtId="4" fontId="24" fillId="3" borderId="9" xfId="0" applyNumberFormat="1" applyFont="1" applyFill="1" applyBorder="1" applyAlignment="1">
      <alignment horizontal="right"/>
    </xf>
    <xf numFmtId="4" fontId="27" fillId="3" borderId="10" xfId="0" applyNumberFormat="1" applyFont="1" applyFill="1" applyBorder="1" applyAlignment="1">
      <alignment horizontal="right" vertical="center"/>
    </xf>
    <xf numFmtId="4" fontId="21" fillId="0" borderId="5" xfId="0" applyNumberFormat="1" applyFont="1" applyBorder="1" applyAlignment="1">
      <alignment horizontal="center" vertical="center" wrapText="1"/>
    </xf>
    <xf numFmtId="0" fontId="26" fillId="0" borderId="0" xfId="0" applyFont="1" applyBorder="1" applyAlignment="1"/>
    <xf numFmtId="4" fontId="28" fillId="3" borderId="0" xfId="0" applyNumberFormat="1" applyFont="1" applyFill="1" applyBorder="1" applyAlignment="1">
      <alignment horizontal="left"/>
    </xf>
    <xf numFmtId="4" fontId="24" fillId="3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0" fontId="15" fillId="3" borderId="5" xfId="0" applyFont="1" applyFill="1" applyBorder="1" applyAlignment="1"/>
    <xf numFmtId="4" fontId="15" fillId="3" borderId="5" xfId="0" applyNumberFormat="1" applyFont="1" applyFill="1" applyBorder="1" applyAlignment="1"/>
    <xf numFmtId="3" fontId="15" fillId="3" borderId="5" xfId="0" applyNumberFormat="1" applyFont="1" applyFill="1" applyBorder="1" applyAlignment="1">
      <alignment horizontal="center" vertical="center"/>
    </xf>
    <xf numFmtId="4" fontId="6" fillId="0" borderId="0" xfId="0" applyNumberFormat="1" applyFont="1" applyBorder="1" applyAlignment="1">
      <alignment horizontal="right" vertical="center"/>
    </xf>
    <xf numFmtId="0" fontId="9" fillId="0" borderId="0" xfId="0" applyFont="1" applyBorder="1"/>
    <xf numFmtId="4" fontId="9" fillId="0" borderId="0" xfId="0" applyNumberFormat="1" applyFont="1" applyBorder="1"/>
    <xf numFmtId="0" fontId="9" fillId="5" borderId="0" xfId="0" applyFont="1" applyFill="1" applyBorder="1"/>
    <xf numFmtId="2" fontId="9" fillId="0" borderId="0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center"/>
    </xf>
    <xf numFmtId="4" fontId="11" fillId="0" borderId="5" xfId="0" applyNumberFormat="1" applyFont="1" applyBorder="1" applyAlignment="1">
      <alignment horizontal="right" vertical="center"/>
    </xf>
    <xf numFmtId="0" fontId="29" fillId="0" borderId="6" xfId="0" applyFont="1" applyFill="1" applyBorder="1" applyAlignment="1">
      <alignment horizontal="center" vertical="center"/>
    </xf>
    <xf numFmtId="4" fontId="29" fillId="0" borderId="12" xfId="0" applyNumberFormat="1" applyFont="1" applyFill="1" applyBorder="1" applyAlignment="1">
      <alignment horizontal="center" vertical="center"/>
    </xf>
    <xf numFmtId="2" fontId="29" fillId="0" borderId="12" xfId="0" applyNumberFormat="1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/>
    </xf>
    <xf numFmtId="2" fontId="30" fillId="0" borderId="5" xfId="0" applyNumberFormat="1" applyFont="1" applyFill="1" applyBorder="1" applyAlignment="1">
      <alignment horizontal="center" vertical="center"/>
    </xf>
    <xf numFmtId="0" fontId="31" fillId="0" borderId="11" xfId="0" applyFont="1" applyFill="1" applyBorder="1" applyAlignment="1">
      <alignment horizontal="right" vertical="center"/>
    </xf>
    <xf numFmtId="0" fontId="32" fillId="0" borderId="5" xfId="0" applyFont="1" applyFill="1" applyBorder="1" applyAlignment="1">
      <alignment horizontal="right"/>
    </xf>
    <xf numFmtId="4" fontId="8" fillId="3" borderId="5" xfId="0" applyNumberFormat="1" applyFont="1" applyFill="1" applyBorder="1" applyAlignment="1">
      <alignment horizontal="right"/>
    </xf>
    <xf numFmtId="0" fontId="17" fillId="3" borderId="13" xfId="0" applyFont="1" applyFill="1" applyBorder="1" applyAlignment="1"/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24" fillId="0" borderId="5" xfId="0" applyFont="1" applyBorder="1" applyAlignment="1">
      <alignment horizontal="left" wrapText="1"/>
    </xf>
    <xf numFmtId="0" fontId="7" fillId="0" borderId="0" xfId="0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63"/>
  <sheetViews>
    <sheetView tabSelected="1" topLeftCell="A4" workbookViewId="0">
      <selection activeCell="I22" sqref="I22"/>
    </sheetView>
  </sheetViews>
  <sheetFormatPr defaultRowHeight="15"/>
  <cols>
    <col min="1" max="1" width="3.85546875" customWidth="1"/>
    <col min="2" max="2" width="40" customWidth="1"/>
    <col min="3" max="3" width="8.28515625" customWidth="1"/>
    <col min="4" max="4" width="9.85546875" customWidth="1"/>
    <col min="5" max="5" width="11.42578125" customWidth="1"/>
    <col min="6" max="6" width="9" customWidth="1"/>
    <col min="7" max="7" width="17.42578125" customWidth="1"/>
  </cols>
  <sheetData>
    <row r="1" spans="1:7">
      <c r="E1" s="129" t="s">
        <v>16</v>
      </c>
      <c r="F1" s="129"/>
    </row>
    <row r="2" spans="1:7">
      <c r="E2" s="129" t="s">
        <v>66</v>
      </c>
      <c r="F2" s="129"/>
      <c r="G2" s="130"/>
    </row>
    <row r="3" spans="1:7">
      <c r="E3" s="129" t="s">
        <v>17</v>
      </c>
      <c r="F3" s="129"/>
      <c r="G3" s="130"/>
    </row>
    <row r="5" spans="1:7">
      <c r="A5" s="129" t="s">
        <v>18</v>
      </c>
      <c r="B5" s="129"/>
      <c r="C5" s="129"/>
      <c r="D5" s="129"/>
      <c r="E5" s="129"/>
      <c r="F5" s="129"/>
    </row>
    <row r="6" spans="1:7">
      <c r="A6" s="129" t="s">
        <v>109</v>
      </c>
      <c r="B6" s="129"/>
      <c r="C6" s="129"/>
      <c r="D6" s="129"/>
      <c r="E6" s="129"/>
      <c r="F6" s="129"/>
    </row>
    <row r="7" spans="1:7">
      <c r="A7" s="32"/>
      <c r="B7" s="32"/>
      <c r="C7" s="32"/>
      <c r="D7" s="32"/>
      <c r="E7" s="32"/>
      <c r="F7" s="32"/>
    </row>
    <row r="8" spans="1:7" ht="13.5" customHeight="1">
      <c r="A8" s="1"/>
      <c r="B8" s="2" t="s">
        <v>19</v>
      </c>
      <c r="C8" s="3"/>
      <c r="D8" s="13" t="e">
        <f>#REF!+#REF!</f>
        <v>#REF!</v>
      </c>
      <c r="E8" s="4"/>
      <c r="F8" s="4"/>
      <c r="G8" s="49">
        <v>20</v>
      </c>
    </row>
    <row r="9" spans="1:7" ht="14.25" customHeight="1">
      <c r="A9" s="1"/>
      <c r="B9" s="33" t="s">
        <v>52</v>
      </c>
      <c r="C9" s="5"/>
      <c r="D9" s="14"/>
      <c r="E9" s="6"/>
      <c r="F9" s="6"/>
      <c r="G9" s="117">
        <v>3357.5</v>
      </c>
    </row>
    <row r="10" spans="1:7">
      <c r="A10" s="1"/>
      <c r="B10" s="33" t="s">
        <v>20</v>
      </c>
      <c r="C10" s="5"/>
      <c r="D10" s="14"/>
      <c r="E10" s="6"/>
      <c r="F10" s="6"/>
      <c r="G10" s="50">
        <v>385605.96</v>
      </c>
    </row>
    <row r="11" spans="1:7" ht="15.75" customHeight="1">
      <c r="A11" s="1"/>
      <c r="B11" s="33" t="s">
        <v>21</v>
      </c>
      <c r="C11" s="5"/>
      <c r="D11" s="14"/>
      <c r="E11" s="6"/>
      <c r="F11" s="6"/>
      <c r="G11" s="125">
        <v>317410.49</v>
      </c>
    </row>
    <row r="12" spans="1:7" ht="14.25" hidden="1" customHeight="1">
      <c r="A12" s="1"/>
      <c r="B12" s="33"/>
      <c r="C12" s="5"/>
      <c r="D12" s="14"/>
      <c r="E12" s="6"/>
      <c r="F12" s="6"/>
      <c r="G12" s="34">
        <v>58543.619999999995</v>
      </c>
    </row>
    <row r="13" spans="1:7">
      <c r="A13" s="1"/>
      <c r="B13" s="33" t="s">
        <v>116</v>
      </c>
      <c r="C13" s="5"/>
      <c r="D13" s="14"/>
      <c r="E13" s="6"/>
      <c r="F13" s="6"/>
      <c r="G13" s="45">
        <v>68195.47000000003</v>
      </c>
    </row>
    <row r="14" spans="1:7" ht="14.25" customHeight="1">
      <c r="A14" s="7"/>
      <c r="B14" s="16" t="s">
        <v>0</v>
      </c>
      <c r="C14" s="4"/>
      <c r="D14" s="15">
        <v>331.7</v>
      </c>
      <c r="E14" s="8"/>
      <c r="F14" s="31"/>
      <c r="G14" s="34">
        <v>276.2</v>
      </c>
    </row>
    <row r="15" spans="1:7" ht="17.25" customHeight="1" thickBot="1">
      <c r="A15" s="7"/>
      <c r="B15" s="11" t="s">
        <v>15</v>
      </c>
      <c r="C15" s="4"/>
      <c r="D15" s="12"/>
      <c r="E15" s="12"/>
      <c r="F15" s="9"/>
      <c r="G15" s="35">
        <v>5</v>
      </c>
    </row>
    <row r="16" spans="1:7" ht="15" customHeight="1">
      <c r="A16" s="132" t="s">
        <v>1</v>
      </c>
      <c r="B16" s="134" t="s">
        <v>2</v>
      </c>
      <c r="C16" s="136" t="s">
        <v>22</v>
      </c>
      <c r="D16" s="131" t="s">
        <v>24</v>
      </c>
      <c r="E16" s="127" t="s">
        <v>23</v>
      </c>
      <c r="F16" s="131" t="s">
        <v>25</v>
      </c>
      <c r="G16" s="36" t="s">
        <v>26</v>
      </c>
    </row>
    <row r="17" spans="1:7">
      <c r="A17" s="133"/>
      <c r="B17" s="135"/>
      <c r="C17" s="127"/>
      <c r="D17" s="131"/>
      <c r="E17" s="128"/>
      <c r="F17" s="131"/>
      <c r="G17" s="36" t="s">
        <v>27</v>
      </c>
    </row>
    <row r="18" spans="1:7" ht="25.5">
      <c r="A18" s="24">
        <v>1</v>
      </c>
      <c r="B18" s="37" t="s">
        <v>3</v>
      </c>
      <c r="C18" s="17"/>
      <c r="D18" s="18"/>
      <c r="E18" s="19"/>
      <c r="F18" s="44"/>
      <c r="G18" s="68">
        <v>50362.5</v>
      </c>
    </row>
    <row r="19" spans="1:7" ht="17.25" customHeight="1">
      <c r="A19" s="25"/>
      <c r="B19" s="42" t="s">
        <v>29</v>
      </c>
      <c r="C19" s="17" t="s">
        <v>28</v>
      </c>
      <c r="D19" s="18">
        <v>3357.5</v>
      </c>
      <c r="E19" s="48">
        <v>3</v>
      </c>
      <c r="F19" s="46">
        <v>5</v>
      </c>
      <c r="G19" s="70">
        <v>50362.5</v>
      </c>
    </row>
    <row r="20" spans="1:7" ht="25.5" customHeight="1">
      <c r="A20" s="26" t="s">
        <v>4</v>
      </c>
      <c r="B20" s="38" t="s">
        <v>30</v>
      </c>
      <c r="C20" s="17"/>
      <c r="D20" s="18"/>
      <c r="E20" s="48"/>
      <c r="F20" s="46"/>
      <c r="G20" s="70">
        <v>16296.419599999999</v>
      </c>
    </row>
    <row r="21" spans="1:7" ht="18" customHeight="1">
      <c r="A21" s="26"/>
      <c r="B21" s="43" t="s">
        <v>31</v>
      </c>
      <c r="C21" s="17" t="s">
        <v>50</v>
      </c>
      <c r="D21" s="18">
        <v>144</v>
      </c>
      <c r="E21" s="46">
        <v>5</v>
      </c>
      <c r="F21" s="46">
        <v>5</v>
      </c>
      <c r="G21" s="69">
        <v>3600</v>
      </c>
    </row>
    <row r="22" spans="1:7" ht="18.75" customHeight="1">
      <c r="A22" s="26"/>
      <c r="B22" s="43" t="s">
        <v>32</v>
      </c>
      <c r="C22" s="17" t="s">
        <v>51</v>
      </c>
      <c r="D22" s="64">
        <v>317410.49</v>
      </c>
      <c r="E22" s="48">
        <v>0.04</v>
      </c>
      <c r="F22" s="47">
        <v>1</v>
      </c>
      <c r="G22" s="69">
        <v>12696.419599999999</v>
      </c>
    </row>
    <row r="23" spans="1:7" ht="16.5" customHeight="1">
      <c r="A23" s="26" t="s">
        <v>5</v>
      </c>
      <c r="B23" s="39" t="s">
        <v>33</v>
      </c>
      <c r="C23" s="62"/>
      <c r="D23" s="18"/>
      <c r="E23" s="48"/>
      <c r="F23" s="47"/>
      <c r="G23" s="70">
        <v>65624.567999999999</v>
      </c>
    </row>
    <row r="24" spans="1:7" ht="18" customHeight="1">
      <c r="A24" s="26"/>
      <c r="B24" s="123" t="s">
        <v>111</v>
      </c>
      <c r="C24" s="118" t="s">
        <v>28</v>
      </c>
      <c r="D24" s="119">
        <v>108</v>
      </c>
      <c r="E24" s="120">
        <v>598.63</v>
      </c>
      <c r="F24" s="47">
        <v>1</v>
      </c>
      <c r="G24" s="69">
        <v>64652.04</v>
      </c>
    </row>
    <row r="25" spans="1:7" ht="18" customHeight="1">
      <c r="A25" s="26"/>
      <c r="B25" s="124" t="s">
        <v>114</v>
      </c>
      <c r="C25" s="121" t="s">
        <v>55</v>
      </c>
      <c r="D25" s="121">
        <v>2</v>
      </c>
      <c r="E25" s="122">
        <v>272.06399999999996</v>
      </c>
      <c r="F25" s="47">
        <v>1</v>
      </c>
      <c r="G25" s="69">
        <v>544.12799999999993</v>
      </c>
    </row>
    <row r="26" spans="1:7" ht="18" customHeight="1">
      <c r="A26" s="26"/>
      <c r="B26" s="124" t="s">
        <v>115</v>
      </c>
      <c r="C26" s="121" t="s">
        <v>55</v>
      </c>
      <c r="D26" s="121">
        <v>1</v>
      </c>
      <c r="E26" s="122">
        <v>428.4</v>
      </c>
      <c r="F26" s="47">
        <v>1</v>
      </c>
      <c r="G26" s="69">
        <v>428.4</v>
      </c>
    </row>
    <row r="27" spans="1:7" ht="25.5" customHeight="1">
      <c r="A27" s="26" t="s">
        <v>6</v>
      </c>
      <c r="B27" s="38" t="s">
        <v>38</v>
      </c>
      <c r="C27" s="17"/>
      <c r="D27" s="18"/>
      <c r="E27" s="48"/>
      <c r="F27" s="47"/>
      <c r="G27" s="70">
        <v>77381.37</v>
      </c>
    </row>
    <row r="28" spans="1:7" ht="15.75" customHeight="1">
      <c r="A28" s="27"/>
      <c r="B28" s="41" t="s">
        <v>34</v>
      </c>
      <c r="C28" s="62" t="s">
        <v>53</v>
      </c>
      <c r="D28" s="46">
        <v>1</v>
      </c>
      <c r="E28" s="47" t="s">
        <v>63</v>
      </c>
      <c r="F28" s="46">
        <v>5</v>
      </c>
      <c r="G28" s="69">
        <v>798.24</v>
      </c>
    </row>
    <row r="29" spans="1:7" ht="15.75" customHeight="1">
      <c r="A29" s="27"/>
      <c r="B29" s="41" t="s">
        <v>35</v>
      </c>
      <c r="C29" s="62" t="s">
        <v>53</v>
      </c>
      <c r="D29" s="46">
        <v>1</v>
      </c>
      <c r="E29" s="47" t="s">
        <v>63</v>
      </c>
      <c r="F29" s="46">
        <v>5</v>
      </c>
      <c r="G29" s="69">
        <v>39394.409999999996</v>
      </c>
    </row>
    <row r="30" spans="1:7" ht="13.5" customHeight="1">
      <c r="A30" s="27"/>
      <c r="B30" s="41" t="s">
        <v>36</v>
      </c>
      <c r="C30" s="62" t="s">
        <v>53</v>
      </c>
      <c r="D30" s="46">
        <v>1</v>
      </c>
      <c r="E30" s="47" t="s">
        <v>63</v>
      </c>
      <c r="F30" s="46">
        <v>5</v>
      </c>
      <c r="G30" s="69">
        <v>0</v>
      </c>
    </row>
    <row r="31" spans="1:7" ht="13.5" customHeight="1">
      <c r="A31" s="27"/>
      <c r="B31" s="41" t="s">
        <v>37</v>
      </c>
      <c r="C31" s="62" t="s">
        <v>53</v>
      </c>
      <c r="D31" s="46">
        <v>1</v>
      </c>
      <c r="E31" s="47" t="s">
        <v>63</v>
      </c>
      <c r="F31" s="46">
        <v>5</v>
      </c>
      <c r="G31" s="69">
        <v>5469.29</v>
      </c>
    </row>
    <row r="32" spans="1:7" ht="15" customHeight="1">
      <c r="A32" s="27"/>
      <c r="B32" s="41" t="s">
        <v>14</v>
      </c>
      <c r="C32" s="62" t="s">
        <v>53</v>
      </c>
      <c r="D32" s="46">
        <v>1</v>
      </c>
      <c r="E32" s="47" t="s">
        <v>63</v>
      </c>
      <c r="F32" s="46">
        <v>5</v>
      </c>
      <c r="G32" s="69">
        <v>31719.43</v>
      </c>
    </row>
    <row r="33" spans="1:18" ht="25.5" customHeight="1">
      <c r="A33" s="26" t="s">
        <v>8</v>
      </c>
      <c r="B33" s="40" t="s">
        <v>13</v>
      </c>
      <c r="C33" s="62" t="s">
        <v>53</v>
      </c>
      <c r="D33" s="18">
        <v>3357.5</v>
      </c>
      <c r="E33" s="48">
        <v>0.78</v>
      </c>
      <c r="F33" s="46">
        <v>5</v>
      </c>
      <c r="G33" s="70">
        <v>13094.25</v>
      </c>
    </row>
    <row r="34" spans="1:18" ht="18" customHeight="1">
      <c r="A34" s="26" t="s">
        <v>9</v>
      </c>
      <c r="B34" s="40" t="s">
        <v>10</v>
      </c>
      <c r="C34" s="67"/>
      <c r="D34" s="18"/>
      <c r="E34" s="48"/>
      <c r="F34" s="47"/>
      <c r="G34" s="70"/>
    </row>
    <row r="35" spans="1:18" ht="15.75" customHeight="1">
      <c r="A35" s="26"/>
      <c r="B35" s="41" t="s">
        <v>39</v>
      </c>
      <c r="C35" s="62" t="s">
        <v>54</v>
      </c>
      <c r="D35" s="46">
        <v>68</v>
      </c>
      <c r="E35" s="48">
        <v>470.09</v>
      </c>
      <c r="F35" s="47">
        <v>1</v>
      </c>
      <c r="G35" s="70"/>
    </row>
    <row r="36" spans="1:18" ht="15.75" customHeight="1">
      <c r="A36" s="26"/>
      <c r="B36" s="40" t="s">
        <v>110</v>
      </c>
      <c r="C36" s="62" t="s">
        <v>53</v>
      </c>
      <c r="D36" s="18">
        <v>1</v>
      </c>
      <c r="E36" s="48">
        <v>1000</v>
      </c>
      <c r="F36" s="47">
        <v>1</v>
      </c>
      <c r="G36" s="70">
        <v>1000</v>
      </c>
    </row>
    <row r="37" spans="1:18" ht="21" customHeight="1">
      <c r="A37" s="26" t="s">
        <v>58</v>
      </c>
      <c r="B37" s="40" t="s">
        <v>40</v>
      </c>
      <c r="C37" s="62"/>
      <c r="D37" s="46"/>
      <c r="E37" s="48"/>
      <c r="F37" s="47"/>
      <c r="G37" s="70"/>
    </row>
    <row r="38" spans="1:18" ht="15.75" customHeight="1">
      <c r="A38" s="26"/>
      <c r="B38" s="41" t="s">
        <v>41</v>
      </c>
      <c r="C38" s="62" t="s">
        <v>55</v>
      </c>
      <c r="D38" s="46">
        <v>66</v>
      </c>
      <c r="E38" s="48">
        <v>13.68</v>
      </c>
      <c r="F38" s="47">
        <v>1</v>
      </c>
      <c r="G38" s="70">
        <v>902.88</v>
      </c>
    </row>
    <row r="39" spans="1:18" ht="36.75" customHeight="1">
      <c r="A39" s="26"/>
      <c r="B39" s="41" t="s">
        <v>118</v>
      </c>
      <c r="C39" s="62" t="s">
        <v>55</v>
      </c>
      <c r="D39" s="46">
        <v>1</v>
      </c>
      <c r="E39" s="48">
        <v>505.35</v>
      </c>
      <c r="F39" s="47">
        <v>1</v>
      </c>
      <c r="G39" s="70">
        <v>505.35</v>
      </c>
    </row>
    <row r="40" spans="1:18" ht="15" customHeight="1">
      <c r="A40" s="26" t="s">
        <v>62</v>
      </c>
      <c r="B40" s="37" t="s">
        <v>42</v>
      </c>
      <c r="C40" s="62" t="s">
        <v>53</v>
      </c>
      <c r="D40" s="18">
        <v>3357.5</v>
      </c>
      <c r="E40" s="48">
        <v>0.13</v>
      </c>
      <c r="F40" s="46">
        <v>5</v>
      </c>
      <c r="G40" s="70">
        <v>2182.375</v>
      </c>
    </row>
    <row r="41" spans="1:18" ht="15.75" customHeight="1">
      <c r="A41" s="26" t="s">
        <v>11</v>
      </c>
      <c r="B41" s="40" t="s">
        <v>7</v>
      </c>
      <c r="C41" s="17"/>
      <c r="D41" s="18"/>
      <c r="E41" s="48"/>
      <c r="F41" s="47"/>
      <c r="G41" s="70"/>
    </row>
    <row r="42" spans="1:18" ht="16.5" hidden="1" customHeight="1">
      <c r="A42" s="26"/>
      <c r="B42" s="41" t="s">
        <v>43</v>
      </c>
      <c r="C42" s="17" t="s">
        <v>56</v>
      </c>
      <c r="D42" s="18">
        <v>276.2</v>
      </c>
      <c r="E42" s="48">
        <v>0</v>
      </c>
      <c r="F42" s="47">
        <v>1</v>
      </c>
      <c r="G42" s="70"/>
    </row>
    <row r="43" spans="1:18" ht="16.5" customHeight="1">
      <c r="A43" s="26"/>
      <c r="B43" s="41" t="s">
        <v>61</v>
      </c>
      <c r="C43" s="17" t="s">
        <v>28</v>
      </c>
      <c r="D43" s="18">
        <v>3357.5</v>
      </c>
      <c r="E43" s="48">
        <v>1.1599999999999999</v>
      </c>
      <c r="F43" s="46">
        <v>5</v>
      </c>
      <c r="G43" s="70">
        <v>19473.5</v>
      </c>
    </row>
    <row r="44" spans="1:18" ht="15" customHeight="1">
      <c r="A44" s="60" t="s">
        <v>12</v>
      </c>
      <c r="B44" s="52" t="s">
        <v>57</v>
      </c>
      <c r="C44" s="17"/>
      <c r="D44" s="18"/>
      <c r="E44" s="48"/>
      <c r="F44" s="47"/>
      <c r="G44" s="70">
        <v>58609.04</v>
      </c>
    </row>
    <row r="45" spans="1:18" ht="18.75" customHeight="1">
      <c r="A45" s="28"/>
      <c r="B45" s="41" t="s">
        <v>44</v>
      </c>
      <c r="C45" s="17" t="s">
        <v>56</v>
      </c>
      <c r="D45" s="18">
        <v>1503</v>
      </c>
      <c r="E45" s="48">
        <v>6.4</v>
      </c>
      <c r="F45" s="46">
        <v>5</v>
      </c>
      <c r="G45" s="69">
        <v>48096</v>
      </c>
    </row>
    <row r="46" spans="1:18" ht="15.75" customHeight="1">
      <c r="A46" s="25"/>
      <c r="B46" s="41" t="s">
        <v>105</v>
      </c>
      <c r="C46" s="62" t="s">
        <v>53</v>
      </c>
      <c r="D46" s="18">
        <v>1</v>
      </c>
      <c r="E46" s="48">
        <v>750</v>
      </c>
      <c r="F46" s="47">
        <v>2</v>
      </c>
      <c r="G46" s="69">
        <v>1500</v>
      </c>
    </row>
    <row r="47" spans="1:18" ht="15.75" customHeight="1">
      <c r="A47" s="55"/>
      <c r="B47" s="41" t="s">
        <v>108</v>
      </c>
      <c r="C47" s="17" t="s">
        <v>53</v>
      </c>
      <c r="D47" s="18">
        <v>1</v>
      </c>
      <c r="E47" s="48">
        <v>1000</v>
      </c>
      <c r="F47" s="116">
        <v>1</v>
      </c>
      <c r="G47" s="69">
        <v>1000</v>
      </c>
      <c r="H47" s="112"/>
      <c r="I47" s="112"/>
      <c r="J47" s="112"/>
      <c r="K47" s="112"/>
      <c r="L47" s="112"/>
      <c r="M47" s="112"/>
      <c r="N47" s="112"/>
      <c r="O47" s="113"/>
      <c r="P47" s="114"/>
      <c r="Q47" s="1"/>
      <c r="R47" s="115"/>
    </row>
    <row r="48" spans="1:18" ht="20.25" customHeight="1">
      <c r="A48" s="25"/>
      <c r="B48" s="42" t="s">
        <v>59</v>
      </c>
      <c r="C48" s="17" t="s">
        <v>50</v>
      </c>
      <c r="D48" s="61">
        <v>1</v>
      </c>
      <c r="E48" s="18">
        <v>500</v>
      </c>
      <c r="F48" s="46">
        <v>4</v>
      </c>
      <c r="G48" s="69">
        <v>2000</v>
      </c>
    </row>
    <row r="49" spans="1:7" ht="20.25" customHeight="1">
      <c r="A49" s="25"/>
      <c r="B49" s="42" t="s">
        <v>112</v>
      </c>
      <c r="C49" s="17" t="s">
        <v>113</v>
      </c>
      <c r="D49" s="18">
        <v>8</v>
      </c>
      <c r="E49" s="18">
        <v>395.38</v>
      </c>
      <c r="F49" s="47">
        <v>1</v>
      </c>
      <c r="G49" s="69">
        <v>3163.04</v>
      </c>
    </row>
    <row r="50" spans="1:7" ht="27.75" customHeight="1">
      <c r="A50" s="25"/>
      <c r="B50" s="42" t="s">
        <v>67</v>
      </c>
      <c r="C50" s="17" t="s">
        <v>28</v>
      </c>
      <c r="D50" s="59">
        <v>2074</v>
      </c>
      <c r="E50" s="18">
        <v>3.2</v>
      </c>
      <c r="F50" s="47">
        <v>1</v>
      </c>
      <c r="G50" s="69">
        <v>6636.8</v>
      </c>
    </row>
    <row r="51" spans="1:7" ht="21" customHeight="1">
      <c r="A51" s="25"/>
      <c r="B51" s="42" t="s">
        <v>106</v>
      </c>
      <c r="C51" s="17" t="s">
        <v>107</v>
      </c>
      <c r="D51" s="59">
        <v>3</v>
      </c>
      <c r="E51" s="18">
        <v>950</v>
      </c>
      <c r="F51" s="47">
        <v>1</v>
      </c>
      <c r="G51" s="69">
        <v>2850</v>
      </c>
    </row>
    <row r="52" spans="1:7" ht="27.75" customHeight="1">
      <c r="A52" s="56"/>
      <c r="B52" s="57" t="s">
        <v>45</v>
      </c>
      <c r="C52" s="21"/>
      <c r="D52" s="21"/>
      <c r="E52" s="21"/>
      <c r="F52" s="21"/>
      <c r="G52" s="54">
        <v>305432.25260000001</v>
      </c>
    </row>
    <row r="53" spans="1:7">
      <c r="A53" s="10"/>
      <c r="B53" s="30" t="s">
        <v>47</v>
      </c>
      <c r="C53" s="17" t="s">
        <v>28</v>
      </c>
      <c r="D53" s="18">
        <v>3357.5</v>
      </c>
      <c r="E53" s="51">
        <v>0.67</v>
      </c>
      <c r="F53" s="46">
        <v>5</v>
      </c>
      <c r="G53" s="66">
        <v>16787.5</v>
      </c>
    </row>
    <row r="54" spans="1:7">
      <c r="A54" s="10"/>
      <c r="B54" s="29" t="s">
        <v>46</v>
      </c>
      <c r="C54" s="17" t="s">
        <v>28</v>
      </c>
      <c r="D54" s="18">
        <v>3357.5</v>
      </c>
      <c r="E54" s="51">
        <v>0.05</v>
      </c>
      <c r="F54" s="46">
        <v>5</v>
      </c>
      <c r="G54" s="66">
        <v>449.1</v>
      </c>
    </row>
    <row r="55" spans="1:7">
      <c r="A55" s="10"/>
      <c r="B55" s="29" t="s">
        <v>48</v>
      </c>
      <c r="C55" s="17" t="s">
        <v>28</v>
      </c>
      <c r="D55" s="18">
        <v>3357.5</v>
      </c>
      <c r="E55" s="51">
        <v>0.23</v>
      </c>
      <c r="F55" s="46">
        <v>5</v>
      </c>
      <c r="G55" s="66">
        <v>3685.92</v>
      </c>
    </row>
    <row r="56" spans="1:7">
      <c r="A56" s="10"/>
      <c r="B56" s="10" t="s">
        <v>60</v>
      </c>
      <c r="C56" s="22"/>
      <c r="D56" s="23"/>
      <c r="E56" s="23"/>
      <c r="F56" s="58"/>
      <c r="G56" s="53">
        <v>326354.77259999997</v>
      </c>
    </row>
    <row r="57" spans="1:7">
      <c r="A57" s="10"/>
      <c r="B57" s="63" t="s">
        <v>65</v>
      </c>
      <c r="C57" s="22"/>
      <c r="D57" s="23"/>
      <c r="E57" s="23"/>
      <c r="F57" s="58"/>
      <c r="G57" s="54"/>
    </row>
    <row r="58" spans="1:7">
      <c r="B58" s="108" t="s">
        <v>49</v>
      </c>
      <c r="C58" s="108"/>
      <c r="D58" s="108"/>
      <c r="E58" s="109"/>
      <c r="F58" s="110"/>
      <c r="G58" s="65">
        <v>317410.49</v>
      </c>
    </row>
    <row r="59" spans="1:7">
      <c r="B59" s="108" t="s">
        <v>117</v>
      </c>
      <c r="C59" s="108"/>
      <c r="D59" s="108"/>
      <c r="E59" s="109"/>
      <c r="F59" s="110"/>
      <c r="G59" s="20">
        <v>326354.77</v>
      </c>
    </row>
    <row r="60" spans="1:7">
      <c r="B60" s="126" t="s">
        <v>119</v>
      </c>
      <c r="C60" s="31"/>
      <c r="D60" s="31"/>
      <c r="E60" s="31"/>
      <c r="F60" s="31"/>
      <c r="G60" s="111">
        <v>8944.2800000000207</v>
      </c>
    </row>
    <row r="61" spans="1:7">
      <c r="C61" s="10"/>
      <c r="D61" s="10"/>
      <c r="E61" s="10"/>
      <c r="F61" s="10"/>
    </row>
    <row r="63" spans="1:7">
      <c r="B63" t="s">
        <v>64</v>
      </c>
    </row>
  </sheetData>
  <mergeCells count="11">
    <mergeCell ref="E16:E17"/>
    <mergeCell ref="E2:G2"/>
    <mergeCell ref="E3:G3"/>
    <mergeCell ref="E1:F1"/>
    <mergeCell ref="A5:F5"/>
    <mergeCell ref="A6:F6"/>
    <mergeCell ref="F16:F17"/>
    <mergeCell ref="A16:A17"/>
    <mergeCell ref="B16:B17"/>
    <mergeCell ref="C16:C17"/>
    <mergeCell ref="D16:D17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6"/>
  <sheetViews>
    <sheetView topLeftCell="A13" workbookViewId="0">
      <selection activeCell="I12" sqref="I12"/>
    </sheetView>
  </sheetViews>
  <sheetFormatPr defaultRowHeight="15"/>
  <cols>
    <col min="1" max="1" width="3.42578125" style="71" customWidth="1"/>
    <col min="2" max="2" width="29.140625" style="71" customWidth="1"/>
    <col min="3" max="3" width="29.85546875" style="71" customWidth="1"/>
    <col min="4" max="4" width="9.42578125" style="71" customWidth="1"/>
    <col min="5" max="5" width="6.85546875" style="71" customWidth="1"/>
    <col min="6" max="6" width="9.42578125" style="71" customWidth="1"/>
    <col min="7" max="7" width="4.42578125" style="71" customWidth="1"/>
    <col min="8" max="9" width="13.28515625" style="71" bestFit="1" customWidth="1"/>
    <col min="10" max="16384" width="9.140625" style="71"/>
  </cols>
  <sheetData>
    <row r="1" spans="1:9">
      <c r="C1" t="s">
        <v>16</v>
      </c>
      <c r="D1"/>
      <c r="E1"/>
      <c r="F1"/>
    </row>
    <row r="2" spans="1:9">
      <c r="C2" t="s">
        <v>68</v>
      </c>
      <c r="D2"/>
      <c r="E2"/>
      <c r="F2"/>
    </row>
    <row r="3" spans="1:9">
      <c r="C3" t="s">
        <v>69</v>
      </c>
      <c r="D3"/>
      <c r="E3"/>
      <c r="F3"/>
    </row>
    <row r="4" spans="1:9" ht="25.5" customHeight="1">
      <c r="B4" s="137" t="s">
        <v>120</v>
      </c>
      <c r="C4" s="137"/>
      <c r="D4" s="137"/>
      <c r="E4" s="137"/>
      <c r="F4" s="137"/>
    </row>
    <row r="5" spans="1:9">
      <c r="B5" s="137" t="s">
        <v>121</v>
      </c>
      <c r="C5" s="137"/>
      <c r="D5" s="137"/>
      <c r="E5" s="137"/>
      <c r="F5" s="72"/>
    </row>
    <row r="6" spans="1:9" ht="11.25" customHeight="1">
      <c r="B6" s="73" t="s">
        <v>70</v>
      </c>
      <c r="C6" s="73"/>
      <c r="D6" s="74"/>
      <c r="E6" s="75"/>
      <c r="F6" s="75">
        <v>3570.8</v>
      </c>
    </row>
    <row r="7" spans="1:9" ht="12" customHeight="1">
      <c r="B7" s="76" t="s">
        <v>71</v>
      </c>
      <c r="C7" s="76"/>
      <c r="D7" s="77"/>
      <c r="E7" s="78"/>
      <c r="F7" s="78">
        <v>20</v>
      </c>
      <c r="H7" s="79"/>
      <c r="I7" s="79"/>
    </row>
    <row r="8" spans="1:9" ht="14.25" customHeight="1">
      <c r="B8" s="73" t="s">
        <v>72</v>
      </c>
      <c r="C8" s="80"/>
      <c r="D8" s="81"/>
      <c r="E8" s="82"/>
      <c r="F8" s="82">
        <v>12</v>
      </c>
    </row>
    <row r="9" spans="1:9" ht="26.25" customHeight="1">
      <c r="A9" s="83" t="s">
        <v>73</v>
      </c>
      <c r="B9" s="83" t="s">
        <v>74</v>
      </c>
      <c r="C9" s="83" t="s">
        <v>75</v>
      </c>
      <c r="D9" s="84" t="s">
        <v>76</v>
      </c>
      <c r="E9" s="85" t="s">
        <v>77</v>
      </c>
      <c r="F9" s="84" t="s">
        <v>78</v>
      </c>
    </row>
    <row r="10" spans="1:9" ht="36.75" customHeight="1">
      <c r="A10" s="83">
        <v>1</v>
      </c>
      <c r="B10" s="85" t="s">
        <v>79</v>
      </c>
      <c r="C10" s="86" t="s">
        <v>80</v>
      </c>
      <c r="D10" s="85" t="s">
        <v>81</v>
      </c>
      <c r="E10" s="87">
        <v>3</v>
      </c>
      <c r="F10" s="88">
        <f>E10*F6*F8</f>
        <v>128548.80000000002</v>
      </c>
    </row>
    <row r="11" spans="1:9" ht="36.75" customHeight="1">
      <c r="A11" s="83">
        <v>2</v>
      </c>
      <c r="B11" s="89" t="s">
        <v>82</v>
      </c>
      <c r="C11" s="86" t="s">
        <v>83</v>
      </c>
      <c r="D11" s="85" t="s">
        <v>81</v>
      </c>
      <c r="E11" s="87">
        <v>1.31</v>
      </c>
      <c r="F11" s="88">
        <f>F6*E11*F8</f>
        <v>56132.97600000001</v>
      </c>
    </row>
    <row r="12" spans="1:9" ht="42" customHeight="1">
      <c r="A12" s="83">
        <v>3</v>
      </c>
      <c r="B12" s="86" t="s">
        <v>84</v>
      </c>
      <c r="C12" s="86" t="s">
        <v>85</v>
      </c>
      <c r="D12" s="85" t="s">
        <v>81</v>
      </c>
      <c r="E12" s="90">
        <f>2.75-0.08</f>
        <v>2.67</v>
      </c>
      <c r="F12" s="88">
        <f>F6*E12*F8</f>
        <v>114408.432</v>
      </c>
      <c r="G12" s="79"/>
      <c r="H12" s="79"/>
    </row>
    <row r="13" spans="1:9" ht="39" customHeight="1">
      <c r="A13" s="83">
        <v>4</v>
      </c>
      <c r="B13" s="86" t="s">
        <v>86</v>
      </c>
      <c r="C13" s="86" t="s">
        <v>87</v>
      </c>
      <c r="D13" s="85" t="s">
        <v>81</v>
      </c>
      <c r="E13" s="90">
        <v>0.82</v>
      </c>
      <c r="F13" s="88">
        <f>E13*F6*F8</f>
        <v>35136.671999999999</v>
      </c>
      <c r="G13" s="79"/>
      <c r="H13" s="79"/>
    </row>
    <row r="14" spans="1:9" ht="46.5" customHeight="1">
      <c r="A14" s="83">
        <v>5</v>
      </c>
      <c r="B14" s="86" t="s">
        <v>88</v>
      </c>
      <c r="C14" s="86" t="s">
        <v>89</v>
      </c>
      <c r="D14" s="85" t="s">
        <v>81</v>
      </c>
      <c r="E14" s="90">
        <v>0.9</v>
      </c>
      <c r="F14" s="88">
        <f>F6*E14*F8</f>
        <v>38564.639999999999</v>
      </c>
      <c r="G14" s="79"/>
      <c r="H14" s="79"/>
    </row>
    <row r="15" spans="1:9" ht="38.25" customHeight="1">
      <c r="A15" s="83">
        <v>6</v>
      </c>
      <c r="B15" s="86" t="s">
        <v>90</v>
      </c>
      <c r="C15" s="86" t="s">
        <v>91</v>
      </c>
      <c r="D15" s="85" t="s">
        <v>81</v>
      </c>
      <c r="E15" s="90">
        <v>2.65</v>
      </c>
      <c r="F15" s="88">
        <f>F6*E15*F8</f>
        <v>113551.44</v>
      </c>
      <c r="G15" s="79"/>
      <c r="H15" s="79"/>
    </row>
    <row r="16" spans="1:9" ht="30" customHeight="1">
      <c r="A16" s="83">
        <v>7</v>
      </c>
      <c r="B16" s="86" t="s">
        <v>92</v>
      </c>
      <c r="C16" s="86" t="s">
        <v>93</v>
      </c>
      <c r="D16" s="85" t="s">
        <v>81</v>
      </c>
      <c r="E16" s="90">
        <v>0.17</v>
      </c>
      <c r="F16" s="88">
        <f>F6*E16*F8</f>
        <v>7284.4320000000007</v>
      </c>
      <c r="G16" s="79"/>
      <c r="H16" s="79"/>
    </row>
    <row r="17" spans="1:8" ht="22.5">
      <c r="A17" s="83">
        <v>8</v>
      </c>
      <c r="B17" s="86" t="s">
        <v>94</v>
      </c>
      <c r="C17" s="86" t="s">
        <v>95</v>
      </c>
      <c r="D17" s="85" t="s">
        <v>81</v>
      </c>
      <c r="E17" s="90">
        <v>0.2</v>
      </c>
      <c r="F17" s="88">
        <f>F6*E17*F8</f>
        <v>8569.9200000000019</v>
      </c>
      <c r="G17" s="79"/>
      <c r="H17" s="79"/>
    </row>
    <row r="18" spans="1:8" ht="33.75">
      <c r="A18" s="83">
        <v>9</v>
      </c>
      <c r="B18" s="86" t="s">
        <v>96</v>
      </c>
      <c r="C18" s="86" t="s">
        <v>97</v>
      </c>
      <c r="D18" s="85" t="s">
        <v>81</v>
      </c>
      <c r="E18" s="90">
        <v>1.2</v>
      </c>
      <c r="F18" s="88">
        <f>F6*E18*F8</f>
        <v>51419.520000000004</v>
      </c>
      <c r="G18" s="79"/>
      <c r="H18" s="79"/>
    </row>
    <row r="19" spans="1:8" ht="33.75">
      <c r="A19" s="83">
        <v>10</v>
      </c>
      <c r="B19" s="86" t="s">
        <v>98</v>
      </c>
      <c r="C19" s="86" t="s">
        <v>97</v>
      </c>
      <c r="D19" s="85" t="s">
        <v>81</v>
      </c>
      <c r="E19" s="90">
        <v>2.48</v>
      </c>
      <c r="F19" s="88">
        <f>F6*E19*F8</f>
        <v>106267.008</v>
      </c>
      <c r="G19" s="79"/>
      <c r="H19" s="79"/>
    </row>
    <row r="20" spans="1:8" ht="22.5">
      <c r="A20" s="91"/>
      <c r="B20" s="138" t="s">
        <v>99</v>
      </c>
      <c r="C20" s="138"/>
      <c r="D20" s="85" t="s">
        <v>81</v>
      </c>
      <c r="E20" s="92">
        <f>SUM(E10:E19)</f>
        <v>15.4</v>
      </c>
      <c r="F20" s="92">
        <f>SUM(F10:F19)</f>
        <v>659883.84</v>
      </c>
      <c r="H20" s="79"/>
    </row>
    <row r="21" spans="1:8" ht="22.5">
      <c r="A21" s="93">
        <v>11</v>
      </c>
      <c r="B21" s="94" t="s">
        <v>46</v>
      </c>
      <c r="C21" s="95"/>
      <c r="D21" s="85" t="s">
        <v>81</v>
      </c>
      <c r="E21" s="96">
        <v>0.04</v>
      </c>
      <c r="F21" s="97">
        <f>E21*F6*F8</f>
        <v>1713.9840000000004</v>
      </c>
    </row>
    <row r="22" spans="1:8" ht="22.5">
      <c r="A22" s="93">
        <v>12</v>
      </c>
      <c r="B22" s="94" t="s">
        <v>100</v>
      </c>
      <c r="C22" s="98"/>
      <c r="D22" s="85" t="s">
        <v>81</v>
      </c>
      <c r="E22" s="99">
        <v>0.19</v>
      </c>
      <c r="F22" s="97">
        <f>E22*F6*F8</f>
        <v>8141.424</v>
      </c>
    </row>
    <row r="23" spans="1:8" ht="22.5">
      <c r="A23" s="93">
        <v>13</v>
      </c>
      <c r="B23" s="94" t="s">
        <v>47</v>
      </c>
      <c r="C23" s="98"/>
      <c r="D23" s="85" t="s">
        <v>81</v>
      </c>
      <c r="E23" s="99">
        <v>0.55000000000000004</v>
      </c>
      <c r="F23" s="97">
        <f>E23*F6*F8</f>
        <v>23567.280000000002</v>
      </c>
    </row>
    <row r="24" spans="1:8" ht="22.5">
      <c r="A24" s="100"/>
      <c r="B24" s="101"/>
      <c r="C24" s="102" t="s">
        <v>101</v>
      </c>
      <c r="D24" s="84" t="s">
        <v>81</v>
      </c>
      <c r="E24" s="103">
        <f>E20+E21+E22+E23</f>
        <v>16.18</v>
      </c>
      <c r="F24" s="103">
        <f>F20+F21+F22+F23</f>
        <v>693306.52800000005</v>
      </c>
    </row>
    <row r="25" spans="1:8">
      <c r="A25" s="104"/>
      <c r="B25" s="105" t="s">
        <v>102</v>
      </c>
      <c r="C25" s="105"/>
      <c r="D25" s="106"/>
    </row>
    <row r="26" spans="1:8">
      <c r="A26" s="104"/>
      <c r="B26" s="107" t="s">
        <v>103</v>
      </c>
      <c r="C26" s="139" t="s">
        <v>104</v>
      </c>
      <c r="D26" s="139"/>
      <c r="E26" s="139"/>
      <c r="F26" s="139"/>
    </row>
  </sheetData>
  <mergeCells count="4">
    <mergeCell ref="B4:F4"/>
    <mergeCell ref="B5:E5"/>
    <mergeCell ref="B20:C20"/>
    <mergeCell ref="C26:F26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план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2023-03-01T11:53:37Z</dcterms:modified>
</cp:coreProperties>
</file>